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Смета 2018-2019" sheetId="8" r:id="rId1"/>
  </sheets>
  <calcPr calcId="145621"/>
</workbook>
</file>

<file path=xl/calcChain.xml><?xml version="1.0" encoding="utf-8"?>
<calcChain xmlns="http://schemas.openxmlformats.org/spreadsheetml/2006/main">
  <c r="C34" i="8" l="1"/>
  <c r="C41" i="8"/>
  <c r="C40" i="8" l="1"/>
  <c r="C25" i="8" l="1"/>
  <c r="C24" i="8"/>
  <c r="C22" i="8" s="1"/>
  <c r="C42" i="8" l="1"/>
  <c r="C27" i="8"/>
  <c r="C26" i="8"/>
  <c r="C19" i="8"/>
  <c r="C18" i="8" s="1"/>
  <c r="C15" i="8"/>
  <c r="C13" i="8"/>
  <c r="C12" i="8"/>
  <c r="C14" i="8" l="1"/>
  <c r="C11" i="8" s="1"/>
  <c r="C43" i="8" l="1"/>
</calcChain>
</file>

<file path=xl/sharedStrings.xml><?xml version="1.0" encoding="utf-8"?>
<sst xmlns="http://schemas.openxmlformats.org/spreadsheetml/2006/main" count="56" uniqueCount="56">
  <si>
    <t>I. Расходы на оплату труда и текущие расходы СНТ</t>
  </si>
  <si>
    <t>Оплата по договору об оказании услуг электрика 6600*5 мес</t>
  </si>
  <si>
    <t>Зарплата председателя  17000 * 12 мес</t>
  </si>
  <si>
    <t>Зарплата бухгалтера 11500 * 12 мес</t>
  </si>
  <si>
    <t>Оплата по договору об оказании охранных услуг СНТ "Новинки" 21000*12</t>
  </si>
  <si>
    <t>Оплата по договору на оказание услуг по вывозу мусора</t>
  </si>
  <si>
    <t>Почтовые расходы по отправке писем</t>
  </si>
  <si>
    <t>Расходы на телефонную связь, интернет услуги для СНТ</t>
  </si>
  <si>
    <t>Транспортные расходы -  бензин, общественный, железнодорожный транспорт.</t>
  </si>
  <si>
    <t>Канцтовары (бумага, папки, картриджи и т.д.)</t>
  </si>
  <si>
    <t>Юридические услуги</t>
  </si>
  <si>
    <t>Абоненская плата за услуги обслуживания счетчиков "Матрица"</t>
  </si>
  <si>
    <t>Расходы на эксплуатацию, текущий ремонт и консервацию водопровода.</t>
  </si>
  <si>
    <t>Расходы на электричество для объектов общегопользования СНТ</t>
  </si>
  <si>
    <t>1.1.</t>
  </si>
  <si>
    <t>1.2.</t>
  </si>
  <si>
    <t xml:space="preserve">СМЕТА РАСХОДОВ СНТ "Новинки" </t>
  </si>
  <si>
    <t>Наименование статей расходов, видов работ и услуг</t>
  </si>
  <si>
    <t>Отчисления с заработной платы. Взносы в ПФ 20% + ФССтр 0,2%</t>
  </si>
  <si>
    <t>ИТОГО по I разделу</t>
  </si>
  <si>
    <t>ИТОГО по II разделу</t>
  </si>
  <si>
    <t>ВСЕГО РАСХОДОВ ПО СМЕТЕ</t>
  </si>
  <si>
    <t>1.3.</t>
  </si>
  <si>
    <t>№ п/п</t>
  </si>
  <si>
    <t>II. Расходы по поддержанию имущества общего пользования СНТ</t>
  </si>
  <si>
    <t>Расходы на банковские услуги (1700*12 мес, комиссии за операции по р/с)</t>
  </si>
  <si>
    <t>Расходы на эксплуатацию и текущий ремонт электросетей</t>
  </si>
  <si>
    <t>Расходы на приобретение дров для сторожа</t>
  </si>
  <si>
    <t xml:space="preserve">Расходы на заправку газового баллона для сторожа </t>
  </si>
  <si>
    <t xml:space="preserve"> на 3 – 4 квартал 2018 года и 1 – 2 квартал 2019 год</t>
  </si>
  <si>
    <t>Охрана СНТ</t>
  </si>
  <si>
    <t>6.1.</t>
  </si>
  <si>
    <t>6.2.</t>
  </si>
  <si>
    <t>Вывоз мусора и уборка контейнеров, бункеров</t>
  </si>
  <si>
    <t>Хозяйственные расходы</t>
  </si>
  <si>
    <t>Фонд оплаты труда и отчисления в фонды</t>
  </si>
  <si>
    <t>5.1.</t>
  </si>
  <si>
    <t>5.2.</t>
  </si>
  <si>
    <t>5.3.</t>
  </si>
  <si>
    <t>Тариф на оплату электроэнергии с 01.07.2018 г.        Т1 - 6,08         Т2 - 2,25</t>
  </si>
  <si>
    <t>"Утверждено"</t>
  </si>
  <si>
    <t>общим собрание членов СНТ "Новинки"</t>
  </si>
  <si>
    <t>Общее количество соткок в СНТ, сотки</t>
  </si>
  <si>
    <t>Стоимость за 1 сотку участка, руб.</t>
  </si>
  <si>
    <t>Абоненская плата за программу электронной сдачи отчетности Контур-Экстрерн за 1 год (с апреля 2018 по март 2019)</t>
  </si>
  <si>
    <t>Непредвиденные расходы</t>
  </si>
  <si>
    <t>Общая стоимость с учетом абонентской платы за эл.счет    «Матрица» за год, руб</t>
  </si>
  <si>
    <t>Оплата за уборку мусора возле контейнеров, бункера, покос травы возле контейнеров 1500*12 мес</t>
  </si>
  <si>
    <t>Покос травы  (трансформатор, башня, пожарная дорога)</t>
  </si>
  <si>
    <t>9.1.</t>
  </si>
  <si>
    <t>9.2.</t>
  </si>
  <si>
    <t>9.3.</t>
  </si>
  <si>
    <t>9.4.</t>
  </si>
  <si>
    <t xml:space="preserve">Налог на землю общего пользования </t>
  </si>
  <si>
    <t>Приложение  №3</t>
  </si>
  <si>
    <t>к Протоколу № 1 от 26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</si>
</sst>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Border="1" applyAlignment="1"/>
    <xf numFmtId="0" fontId="2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3" fontId="2" fillId="0" borderId="0" xfId="0" applyNumberFormat="1" applyFont="1"/>
    <xf numFmtId="3" fontId="5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A45" sqref="A45:C45"/>
    </sheetView>
  </sheetViews>
  <sheetFormatPr defaultRowHeight="15" x14ac:dyDescent="0.25"/>
  <cols>
    <col min="1" max="1" width="5.42578125" style="2" customWidth="1"/>
    <col min="2" max="2" width="75.140625" style="2" customWidth="1"/>
    <col min="3" max="3" width="21.140625" style="2" customWidth="1"/>
    <col min="4" max="16384" width="9.140625" style="2"/>
  </cols>
  <sheetData>
    <row r="1" spans="1:10" x14ac:dyDescent="0.25">
      <c r="C1" s="19" t="s">
        <v>54</v>
      </c>
    </row>
    <row r="2" spans="1:10" x14ac:dyDescent="0.25">
      <c r="C2" s="19" t="s">
        <v>55</v>
      </c>
    </row>
    <row r="3" spans="1:10" x14ac:dyDescent="0.25">
      <c r="C3" s="19" t="s">
        <v>40</v>
      </c>
    </row>
    <row r="4" spans="1:10" x14ac:dyDescent="0.25">
      <c r="C4" s="19" t="s">
        <v>41</v>
      </c>
    </row>
    <row r="6" spans="1:10" ht="18.75" customHeight="1" x14ac:dyDescent="0.3">
      <c r="A6" s="29" t="s">
        <v>16</v>
      </c>
      <c r="B6" s="29"/>
      <c r="C6" s="29"/>
      <c r="D6" s="1"/>
      <c r="E6" s="1"/>
      <c r="F6" s="1"/>
      <c r="G6" s="1"/>
      <c r="H6" s="1"/>
      <c r="I6" s="1"/>
      <c r="J6" s="1"/>
    </row>
    <row r="7" spans="1:10" ht="18.75" customHeight="1" x14ac:dyDescent="0.25">
      <c r="A7" s="30" t="s">
        <v>29</v>
      </c>
      <c r="B7" s="30"/>
      <c r="C7" s="30"/>
    </row>
    <row r="8" spans="1:10" ht="13.5" customHeight="1" x14ac:dyDescent="0.25">
      <c r="A8" s="26"/>
      <c r="B8" s="26"/>
      <c r="C8" s="26"/>
    </row>
    <row r="9" spans="1:10" ht="105" customHeight="1" x14ac:dyDescent="0.3">
      <c r="A9" s="16" t="s">
        <v>23</v>
      </c>
      <c r="B9" s="17" t="s">
        <v>17</v>
      </c>
      <c r="C9" s="27" t="s">
        <v>46</v>
      </c>
    </row>
    <row r="10" spans="1:10" ht="18.75" customHeight="1" x14ac:dyDescent="0.25">
      <c r="A10" s="35" t="s">
        <v>0</v>
      </c>
      <c r="B10" s="35"/>
      <c r="C10" s="35"/>
    </row>
    <row r="11" spans="1:10" ht="18.75" customHeight="1" x14ac:dyDescent="0.25">
      <c r="A11" s="7">
        <v>1</v>
      </c>
      <c r="B11" s="4" t="s">
        <v>35</v>
      </c>
      <c r="C11" s="25">
        <f>C12+C13+C14</f>
        <v>411084</v>
      </c>
    </row>
    <row r="12" spans="1:10" ht="17.25" customHeight="1" x14ac:dyDescent="0.25">
      <c r="A12" s="6" t="s">
        <v>14</v>
      </c>
      <c r="B12" s="5" t="s">
        <v>2</v>
      </c>
      <c r="C12" s="23">
        <f>17000*12</f>
        <v>204000</v>
      </c>
    </row>
    <row r="13" spans="1:10" ht="17.25" customHeight="1" x14ac:dyDescent="0.25">
      <c r="A13" s="6" t="s">
        <v>15</v>
      </c>
      <c r="B13" s="5" t="s">
        <v>3</v>
      </c>
      <c r="C13" s="23">
        <f>11500*12</f>
        <v>138000</v>
      </c>
    </row>
    <row r="14" spans="1:10" ht="17.25" customHeight="1" x14ac:dyDescent="0.25">
      <c r="A14" s="6" t="s">
        <v>22</v>
      </c>
      <c r="B14" s="5" t="s">
        <v>18</v>
      </c>
      <c r="C14" s="23">
        <f>(C12+C13)*20.2%</f>
        <v>69084</v>
      </c>
    </row>
    <row r="15" spans="1:10" ht="30.75" customHeight="1" x14ac:dyDescent="0.25">
      <c r="A15" s="8">
        <v>2</v>
      </c>
      <c r="B15" s="9" t="s">
        <v>25</v>
      </c>
      <c r="C15" s="22">
        <f>1700*12+6000</f>
        <v>26400</v>
      </c>
    </row>
    <row r="16" spans="1:10" ht="30" customHeight="1" x14ac:dyDescent="0.25">
      <c r="A16" s="8">
        <v>3</v>
      </c>
      <c r="B16" s="10" t="s">
        <v>44</v>
      </c>
      <c r="C16" s="22">
        <v>6000</v>
      </c>
    </row>
    <row r="17" spans="1:3" ht="24" customHeight="1" x14ac:dyDescent="0.25">
      <c r="A17" s="8">
        <v>4</v>
      </c>
      <c r="B17" s="10" t="s">
        <v>11</v>
      </c>
      <c r="C17" s="22">
        <v>24000</v>
      </c>
    </row>
    <row r="18" spans="1:3" ht="24" customHeight="1" x14ac:dyDescent="0.25">
      <c r="A18" s="8">
        <v>5</v>
      </c>
      <c r="B18" s="10" t="s">
        <v>30</v>
      </c>
      <c r="C18" s="22">
        <f>C19+C20+C21</f>
        <v>275600</v>
      </c>
    </row>
    <row r="19" spans="1:3" ht="17.25" customHeight="1" x14ac:dyDescent="0.25">
      <c r="A19" s="6" t="s">
        <v>36</v>
      </c>
      <c r="B19" s="5" t="s">
        <v>4</v>
      </c>
      <c r="C19" s="23">
        <f>21000*12</f>
        <v>252000</v>
      </c>
    </row>
    <row r="20" spans="1:3" ht="17.25" customHeight="1" x14ac:dyDescent="0.25">
      <c r="A20" s="6" t="s">
        <v>37</v>
      </c>
      <c r="B20" s="11" t="s">
        <v>27</v>
      </c>
      <c r="C20" s="23">
        <v>20600</v>
      </c>
    </row>
    <row r="21" spans="1:3" ht="17.25" customHeight="1" x14ac:dyDescent="0.25">
      <c r="A21" s="6" t="s">
        <v>38</v>
      </c>
      <c r="B21" s="11" t="s">
        <v>28</v>
      </c>
      <c r="C21" s="23">
        <v>3000</v>
      </c>
    </row>
    <row r="22" spans="1:3" ht="24" customHeight="1" x14ac:dyDescent="0.25">
      <c r="A22" s="8">
        <v>6</v>
      </c>
      <c r="B22" s="10" t="s">
        <v>33</v>
      </c>
      <c r="C22" s="22">
        <f>C23+C24</f>
        <v>138000</v>
      </c>
    </row>
    <row r="23" spans="1:3" ht="17.25" customHeight="1" x14ac:dyDescent="0.25">
      <c r="A23" s="6" t="s">
        <v>31</v>
      </c>
      <c r="B23" s="5" t="s">
        <v>5</v>
      </c>
      <c r="C23" s="23">
        <v>120000</v>
      </c>
    </row>
    <row r="24" spans="1:3" ht="15.75" customHeight="1" x14ac:dyDescent="0.25">
      <c r="A24" s="14" t="s">
        <v>32</v>
      </c>
      <c r="B24" s="13" t="s">
        <v>47</v>
      </c>
      <c r="C24" s="24">
        <f>1500*12</f>
        <v>18000</v>
      </c>
    </row>
    <row r="25" spans="1:3" ht="24" customHeight="1" x14ac:dyDescent="0.25">
      <c r="A25" s="8">
        <v>7</v>
      </c>
      <c r="B25" s="9" t="s">
        <v>48</v>
      </c>
      <c r="C25" s="22">
        <f>15000*3</f>
        <v>45000</v>
      </c>
    </row>
    <row r="26" spans="1:3" ht="24" customHeight="1" x14ac:dyDescent="0.25">
      <c r="A26" s="8">
        <v>8</v>
      </c>
      <c r="B26" s="9" t="s">
        <v>1</v>
      </c>
      <c r="C26" s="22">
        <f>6600*5</f>
        <v>33000</v>
      </c>
    </row>
    <row r="27" spans="1:3" ht="24" customHeight="1" x14ac:dyDescent="0.25">
      <c r="A27" s="8">
        <v>9</v>
      </c>
      <c r="B27" s="10" t="s">
        <v>34</v>
      </c>
      <c r="C27" s="22">
        <f>C28+C29+C30+C31</f>
        <v>46000</v>
      </c>
    </row>
    <row r="28" spans="1:3" ht="17.25" customHeight="1" x14ac:dyDescent="0.25">
      <c r="A28" s="6" t="s">
        <v>49</v>
      </c>
      <c r="B28" s="11" t="s">
        <v>6</v>
      </c>
      <c r="C28" s="23">
        <v>5000</v>
      </c>
    </row>
    <row r="29" spans="1:3" ht="17.25" customHeight="1" x14ac:dyDescent="0.25">
      <c r="A29" s="6" t="s">
        <v>50</v>
      </c>
      <c r="B29" s="5" t="s">
        <v>7</v>
      </c>
      <c r="C29" s="23">
        <v>15000</v>
      </c>
    </row>
    <row r="30" spans="1:3" ht="17.25" customHeight="1" x14ac:dyDescent="0.25">
      <c r="A30" s="6" t="s">
        <v>51</v>
      </c>
      <c r="B30" s="5" t="s">
        <v>8</v>
      </c>
      <c r="C30" s="23">
        <v>20000</v>
      </c>
    </row>
    <row r="31" spans="1:3" ht="17.25" customHeight="1" x14ac:dyDescent="0.25">
      <c r="A31" s="6" t="s">
        <v>52</v>
      </c>
      <c r="B31" s="11" t="s">
        <v>9</v>
      </c>
      <c r="C31" s="23">
        <v>6000</v>
      </c>
    </row>
    <row r="32" spans="1:3" ht="24" customHeight="1" x14ac:dyDescent="0.25">
      <c r="A32" s="8">
        <v>10</v>
      </c>
      <c r="B32" s="10" t="s">
        <v>10</v>
      </c>
      <c r="C32" s="28">
        <v>70000</v>
      </c>
    </row>
    <row r="33" spans="1:7" ht="24" customHeight="1" x14ac:dyDescent="0.25">
      <c r="A33" s="8">
        <v>11</v>
      </c>
      <c r="B33" s="10" t="s">
        <v>45</v>
      </c>
      <c r="C33" s="28">
        <v>34000</v>
      </c>
    </row>
    <row r="34" spans="1:7" ht="24" customHeight="1" x14ac:dyDescent="0.25">
      <c r="A34" s="31" t="s">
        <v>19</v>
      </c>
      <c r="B34" s="32"/>
      <c r="C34" s="18">
        <f>C11+C15+C16+C17+C18+C22+C25+C26+C27+C32+C33</f>
        <v>1109084</v>
      </c>
      <c r="D34" s="20"/>
    </row>
    <row r="35" spans="1:7" ht="24" customHeight="1" x14ac:dyDescent="0.25">
      <c r="A35" s="36" t="s">
        <v>24</v>
      </c>
      <c r="B35" s="36"/>
      <c r="C35" s="36"/>
    </row>
    <row r="36" spans="1:7" ht="24" customHeight="1" x14ac:dyDescent="0.25">
      <c r="A36" s="12">
        <v>12</v>
      </c>
      <c r="B36" s="10" t="s">
        <v>53</v>
      </c>
      <c r="C36" s="22">
        <v>13500</v>
      </c>
      <c r="G36" s="20"/>
    </row>
    <row r="37" spans="1:7" ht="27.75" customHeight="1" x14ac:dyDescent="0.25">
      <c r="A37" s="12">
        <v>13</v>
      </c>
      <c r="B37" s="9" t="s">
        <v>12</v>
      </c>
      <c r="C37" s="3">
        <v>40000</v>
      </c>
    </row>
    <row r="38" spans="1:7" ht="24" customHeight="1" x14ac:dyDescent="0.25">
      <c r="A38" s="12">
        <v>14</v>
      </c>
      <c r="B38" s="9" t="s">
        <v>26</v>
      </c>
      <c r="C38" s="3">
        <v>35000</v>
      </c>
    </row>
    <row r="39" spans="1:7" ht="24" customHeight="1" x14ac:dyDescent="0.25">
      <c r="A39" s="12">
        <v>15</v>
      </c>
      <c r="B39" s="9" t="s">
        <v>13</v>
      </c>
      <c r="C39" s="22">
        <v>113423</v>
      </c>
    </row>
    <row r="40" spans="1:7" ht="24" customHeight="1" x14ac:dyDescent="0.25">
      <c r="A40" s="31" t="s">
        <v>20</v>
      </c>
      <c r="B40" s="32"/>
      <c r="C40" s="18">
        <f>SUM(C36:C39)</f>
        <v>201923</v>
      </c>
    </row>
    <row r="41" spans="1:7" ht="24" customHeight="1" x14ac:dyDescent="0.3">
      <c r="A41" s="31" t="s">
        <v>21</v>
      </c>
      <c r="B41" s="32"/>
      <c r="C41" s="15">
        <f>C34+C40</f>
        <v>1311007</v>
      </c>
      <c r="D41" s="20"/>
    </row>
    <row r="42" spans="1:7" ht="18.75" customHeight="1" x14ac:dyDescent="0.3">
      <c r="A42" s="33" t="s">
        <v>42</v>
      </c>
      <c r="B42" s="34"/>
      <c r="C42" s="21">
        <f>74107/100</f>
        <v>741.07</v>
      </c>
      <c r="D42" s="20"/>
    </row>
    <row r="43" spans="1:7" ht="18.75" customHeight="1" x14ac:dyDescent="0.3">
      <c r="A43" s="33" t="s">
        <v>43</v>
      </c>
      <c r="B43" s="34"/>
      <c r="C43" s="21">
        <f>C41/C42+0.5</f>
        <v>1769.5730970083796</v>
      </c>
      <c r="D43" s="20"/>
    </row>
    <row r="44" spans="1:7" ht="14.25" customHeight="1" x14ac:dyDescent="0.25"/>
    <row r="45" spans="1:7" ht="18.75" customHeight="1" x14ac:dyDescent="0.3">
      <c r="A45" s="37" t="s">
        <v>39</v>
      </c>
      <c r="B45" s="37"/>
      <c r="C45" s="37"/>
    </row>
  </sheetData>
  <mergeCells count="10">
    <mergeCell ref="A42:B42"/>
    <mergeCell ref="A43:B43"/>
    <mergeCell ref="A45:C45"/>
    <mergeCell ref="A10:C10"/>
    <mergeCell ref="A35:C35"/>
    <mergeCell ref="A6:C6"/>
    <mergeCell ref="A7:C7"/>
    <mergeCell ref="A34:B34"/>
    <mergeCell ref="A40:B40"/>
    <mergeCell ref="A41:B41"/>
  </mergeCells>
  <pageMargins left="0.70866141732283472" right="0.31496062992125984" top="0.31496062992125984" bottom="0.3149606299212598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Танюшка</dc:creator>
  <cp:lastModifiedBy>Танюшка</cp:lastModifiedBy>
  <cp:lastPrinted>2018-12-09T18:34:58Z</cp:lastPrinted>
  <dcterms:created xsi:type="dcterms:W3CDTF">2018-05-16T20:26:48Z</dcterms:created>
  <dcterms:modified xsi:type="dcterms:W3CDTF">2019-01-27T15:02:14Z</dcterms:modified>
</cp:coreProperties>
</file>